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45" yWindow="0" windowWidth="29040" windowHeight="18240"/>
  </bookViews>
  <sheets>
    <sheet name="Space Usage Table" sheetId="4" r:id="rId1"/>
    <sheet name="Definitions" sheetId="2" r:id="rId2"/>
    <sheet name="Sheet1" sheetId="5" state="hidden" r:id="rId3"/>
    <sheet name="Sheet2" sheetId="6" state="hidden" r:id="rId4"/>
    <sheet name="Sheet3" sheetId="7" state="hidden" r:id="rId5"/>
  </sheets>
  <definedNames>
    <definedName name="_xlnm.Print_Area" localSheetId="0">'Space Usage Table'!$A$1:$H$51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" i="4" l="1"/>
  <c r="F28" i="4"/>
  <c r="F20" i="4"/>
  <c r="F21" i="4"/>
  <c r="F22" i="4"/>
  <c r="F23" i="4"/>
  <c r="F24" i="4"/>
  <c r="F25" i="4"/>
  <c r="F26" i="4"/>
  <c r="F27" i="4"/>
  <c r="F30" i="4"/>
  <c r="F4" i="4"/>
  <c r="F5" i="4"/>
  <c r="F6" i="4"/>
  <c r="F7" i="4"/>
  <c r="F9" i="4"/>
  <c r="F10" i="4"/>
  <c r="F11" i="4"/>
  <c r="F12" i="4"/>
  <c r="F13" i="4"/>
  <c r="F14" i="4"/>
  <c r="F15" i="4"/>
  <c r="F16" i="4"/>
  <c r="F17" i="4"/>
  <c r="F18" i="4"/>
  <c r="F31" i="4"/>
  <c r="F32" i="4"/>
  <c r="F33" i="4"/>
  <c r="F41" i="4"/>
  <c r="B7" i="4"/>
  <c r="F38" i="4"/>
  <c r="F39" i="4"/>
  <c r="F40" i="4"/>
  <c r="H5" i="4"/>
  <c r="H24" i="4"/>
  <c r="H28" i="4"/>
  <c r="H26" i="4"/>
  <c r="H25" i="4"/>
  <c r="H16" i="4"/>
  <c r="H14" i="4"/>
  <c r="H29" i="4"/>
  <c r="H4" i="4"/>
  <c r="H6" i="4"/>
  <c r="H7" i="4"/>
  <c r="H27" i="4"/>
  <c r="H23" i="4"/>
  <c r="H22" i="4"/>
  <c r="H21" i="4"/>
  <c r="H20" i="4"/>
  <c r="H17" i="4"/>
  <c r="H15" i="4"/>
  <c r="H13" i="4"/>
  <c r="H12" i="4"/>
  <c r="H11" i="4"/>
  <c r="H10" i="4"/>
  <c r="H9" i="4"/>
  <c r="H30" i="4"/>
  <c r="H18" i="4"/>
  <c r="H32" i="4"/>
  <c r="H34" i="4"/>
  <c r="H44" i="4"/>
  <c r="G45" i="4"/>
  <c r="H45" i="4"/>
  <c r="G46" i="4"/>
  <c r="H46" i="4"/>
  <c r="G47" i="4"/>
  <c r="H47" i="4"/>
  <c r="G48" i="4"/>
  <c r="H48" i="4"/>
  <c r="G49" i="4"/>
  <c r="H49" i="4"/>
  <c r="H50" i="4"/>
  <c r="H51" i="4"/>
</calcChain>
</file>

<file path=xl/sharedStrings.xml><?xml version="1.0" encoding="utf-8"?>
<sst xmlns="http://schemas.openxmlformats.org/spreadsheetml/2006/main" count="77" uniqueCount="75">
  <si>
    <t>%</t>
  </si>
  <si>
    <t>Definitions</t>
  </si>
  <si>
    <t>standard office</t>
  </si>
  <si>
    <t>chief executive office</t>
  </si>
  <si>
    <t>small meeting room (seat 4)</t>
  </si>
  <si>
    <t>medium meeting room (seat 6)</t>
  </si>
  <si>
    <t>large meeting room (seat 10)</t>
  </si>
  <si>
    <t>staff breakout-kitchen</t>
  </si>
  <si>
    <t>small utility room</t>
  </si>
  <si>
    <t>large utility room</t>
  </si>
  <si>
    <t>quiet room</t>
  </si>
  <si>
    <t>small kitchen</t>
  </si>
  <si>
    <t>IT server room</t>
  </si>
  <si>
    <t>open plan storage (filing)</t>
  </si>
  <si>
    <t>general storage (joinery)</t>
  </si>
  <si>
    <t>storeroom</t>
  </si>
  <si>
    <t>reception-waiting space</t>
  </si>
  <si>
    <t>staff lockers</t>
  </si>
  <si>
    <t>open plan medium meeting (seat 4)</t>
  </si>
  <si>
    <t>less than 10%</t>
  </si>
  <si>
    <t>up to 45% total floor space</t>
  </si>
  <si>
    <t>workspaces no.</t>
  </si>
  <si>
    <t>no.</t>
  </si>
  <si>
    <t>medium conference room (seat 22)</t>
  </si>
  <si>
    <t>large conference-training room (seat 28)</t>
  </si>
  <si>
    <t>unit rate       ($)</t>
  </si>
  <si>
    <t>nett area (m²)</t>
  </si>
  <si>
    <t>item $</t>
  </si>
  <si>
    <t>running total $</t>
  </si>
  <si>
    <t>design development contingency</t>
  </si>
  <si>
    <t>contruction contingency</t>
  </si>
  <si>
    <t>benchmark  area (m²)</t>
  </si>
  <si>
    <t>benchmark area (m²)</t>
  </si>
  <si>
    <t>item cost 
($)</t>
  </si>
  <si>
    <r>
      <t>m</t>
    </r>
    <r>
      <rPr>
        <b/>
        <vertAlign val="superscript"/>
        <sz val="10"/>
        <rFont val="Arial"/>
      </rPr>
      <t>2</t>
    </r>
  </si>
  <si>
    <r>
      <t>benchmark area (m</t>
    </r>
    <r>
      <rPr>
        <b/>
        <vertAlign val="superscript"/>
        <sz val="10"/>
        <color theme="0"/>
        <rFont val="Arial"/>
      </rPr>
      <t>2</t>
    </r>
    <r>
      <rPr>
        <b/>
        <sz val="10"/>
        <color theme="0"/>
        <rFont val="Arial"/>
      </rPr>
      <t>)</t>
    </r>
  </si>
  <si>
    <r>
      <t>nett area (m</t>
    </r>
    <r>
      <rPr>
        <b/>
        <vertAlign val="superscript"/>
        <sz val="10"/>
        <color theme="0"/>
        <rFont val="Arial"/>
      </rPr>
      <t>2</t>
    </r>
    <r>
      <rPr>
        <b/>
        <sz val="10"/>
        <color theme="0"/>
        <rFont val="Arial"/>
      </rPr>
      <t>)</t>
    </r>
  </si>
  <si>
    <t>no. of staff to be accommodated:</t>
  </si>
  <si>
    <t>Personal workspaces</t>
  </si>
  <si>
    <t>Interactive spaces</t>
  </si>
  <si>
    <t>open workstation</t>
  </si>
  <si>
    <t>Sub-total 1 personal workspaces</t>
  </si>
  <si>
    <t>Sub-total 2 interactive workspaces</t>
  </si>
  <si>
    <t>Support spaces</t>
  </si>
  <si>
    <t>Sub-total 3 support spaces</t>
  </si>
  <si>
    <t>Net office area (sub-total 1 + 2 + 3)</t>
  </si>
  <si>
    <t xml:space="preserve">Circulation </t>
  </si>
  <si>
    <t>Total gross area (sub-total 4)</t>
  </si>
  <si>
    <t>Net fit-out cost $</t>
  </si>
  <si>
    <t>Space usage analysis</t>
  </si>
  <si>
    <t>no. enclosed offices as % total no. personal workspaces</t>
  </si>
  <si>
    <t>% area used for interactive and support spaces</t>
  </si>
  <si>
    <t>% area used for circulation (20% of gross area)</t>
  </si>
  <si>
    <t>Average area per staff</t>
  </si>
  <si>
    <t>On-cost analysis</t>
  </si>
  <si>
    <t>Project total</t>
  </si>
  <si>
    <t>Average cost per square metre</t>
  </si>
  <si>
    <t>government target</t>
  </si>
  <si>
    <t xml:space="preserve">          agency</t>
  </si>
  <si>
    <t>Special agency space</t>
  </si>
  <si>
    <t>Unique not-office areas or spaces that are to support special functions undertaken by the agency, such as:</t>
  </si>
  <si>
    <t>• operational areas such as police stations, hearing rooms, cashier and public front counters</t>
  </si>
  <si>
    <t>• emergency response rooms for crisis situations</t>
  </si>
  <si>
    <t>Number of staff</t>
  </si>
  <si>
    <t>Refers to the number of staff requiring a personal workpoint; includes full time workers, consultants and contractors, and temporary staff employed for over three consecutive months. If two staff share a workpoint then it shall be counted as one staff.</t>
  </si>
  <si>
    <t>• bathrooms, showers that form part of the fit-out and are required to support the nature of agency business (and are not part of the base building).</t>
  </si>
  <si>
    <t>It is required to provide supporting evidence for claiming special agency space in the comments section.</t>
  </si>
  <si>
    <t>small conference room (seat 16)</t>
  </si>
  <si>
    <t>open plan small meeting (seat 2)</t>
  </si>
  <si>
    <r>
      <t>14 m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      
</t>
    </r>
    <r>
      <rPr>
        <i/>
        <sz val="10"/>
        <rFont val="Arial"/>
        <family val="2"/>
      </rPr>
      <t>(based on total office area)</t>
    </r>
    <r>
      <rPr>
        <b/>
        <i/>
        <sz val="10"/>
        <rFont val="Arial"/>
        <family val="2"/>
      </rPr>
      <t xml:space="preserve">                                       </t>
    </r>
  </si>
  <si>
    <t>net fit-out cost $</t>
  </si>
  <si>
    <t>professional consulant fees</t>
  </si>
  <si>
    <t>DPTI fees and disbursements</t>
  </si>
  <si>
    <t>statutory fees and charges</t>
  </si>
  <si>
    <t>Government fit-out standards — area and cost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</si>
</sst>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0.0%"/>
  </numFmts>
  <fonts count="25" x14ac:knownFonts="1">
    <font>
      <sz val="10"/>
      <name val="Arial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i/>
      <vertAlign val="superscript"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</font>
    <font>
      <i/>
      <sz val="10"/>
      <name val="Arial"/>
      <family val="2"/>
    </font>
    <font>
      <b/>
      <i/>
      <sz val="10"/>
      <color theme="0"/>
      <name val="Arial"/>
    </font>
    <font>
      <b/>
      <sz val="10"/>
      <color theme="0"/>
      <name val="Arial"/>
    </font>
    <font>
      <sz val="10"/>
      <color theme="0"/>
      <name val="Arial"/>
    </font>
    <font>
      <b/>
      <sz val="10"/>
      <color indexed="9"/>
      <name val="Arial"/>
    </font>
    <font>
      <b/>
      <vertAlign val="superscript"/>
      <sz val="10"/>
      <name val="Arial"/>
    </font>
    <font>
      <b/>
      <vertAlign val="superscript"/>
      <sz val="10"/>
      <color theme="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9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FF0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</borders>
  <cellStyleXfs count="26">
    <xf numFmtId="0" fontId="0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7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/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5" xfId="0" applyFont="1" applyBorder="1"/>
    <xf numFmtId="0" fontId="3" fillId="0" borderId="5" xfId="0" applyFont="1" applyBorder="1" applyAlignment="1">
      <alignment vertical="center"/>
    </xf>
    <xf numFmtId="0" fontId="0" fillId="0" borderId="5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6" fontId="10" fillId="0" borderId="0" xfId="0" applyNumberFormat="1" applyFont="1" applyAlignment="1">
      <alignment vertical="center"/>
    </xf>
    <xf numFmtId="166" fontId="0" fillId="0" borderId="3" xfId="0" applyNumberForma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166" fontId="0" fillId="0" borderId="5" xfId="0" applyNumberFormat="1" applyBorder="1" applyAlignment="1">
      <alignment vertical="center"/>
    </xf>
    <xf numFmtId="166" fontId="5" fillId="0" borderId="5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/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4" fontId="0" fillId="0" borderId="0" xfId="0" applyNumberFormat="1"/>
    <xf numFmtId="0" fontId="2" fillId="0" borderId="0" xfId="0" applyFont="1" applyAlignment="1"/>
    <xf numFmtId="0" fontId="13" fillId="0" borderId="0" xfId="0" applyFont="1" applyAlignme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3" borderId="1" xfId="0" applyFill="1" applyBorder="1" applyAlignment="1">
      <alignment vertical="center"/>
    </xf>
    <xf numFmtId="165" fontId="0" fillId="0" borderId="0" xfId="1" applyFont="1" applyFill="1" applyBorder="1" applyProtection="1"/>
    <xf numFmtId="0" fontId="0" fillId="0" borderId="0" xfId="0" applyFill="1"/>
    <xf numFmtId="165" fontId="3" fillId="0" borderId="0" xfId="1" applyFont="1" applyFill="1" applyBorder="1" applyProtection="1"/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4" fillId="0" borderId="0" xfId="0" applyFont="1"/>
    <xf numFmtId="0" fontId="0" fillId="4" borderId="0" xfId="0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65" fontId="14" fillId="4" borderId="0" xfId="1" applyFont="1" applyFill="1" applyBorder="1" applyAlignment="1" applyProtection="1">
      <alignment horizontal="center" vertical="center"/>
    </xf>
    <xf numFmtId="165" fontId="0" fillId="4" borderId="0" xfId="1" applyFont="1" applyFill="1" applyBorder="1" applyAlignment="1" applyProtection="1">
      <alignment vertical="center"/>
    </xf>
    <xf numFmtId="165" fontId="0" fillId="4" borderId="5" xfId="1" applyFont="1" applyFill="1" applyBorder="1" applyProtection="1"/>
    <xf numFmtId="0" fontId="0" fillId="0" borderId="0" xfId="0" applyBorder="1"/>
    <xf numFmtId="0" fontId="13" fillId="0" borderId="0" xfId="0" applyFont="1" applyBorder="1" applyAlignment="1"/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4" borderId="5" xfId="0" applyFont="1" applyFill="1" applyBorder="1"/>
    <xf numFmtId="0" fontId="0" fillId="0" borderId="0" xfId="0" applyFont="1" applyFill="1" applyBorder="1"/>
    <xf numFmtId="0" fontId="0" fillId="7" borderId="5" xfId="0" applyFont="1" applyFill="1" applyBorder="1"/>
    <xf numFmtId="166" fontId="14" fillId="7" borderId="5" xfId="0" applyNumberFormat="1" applyFont="1" applyFill="1" applyBorder="1" applyAlignment="1">
      <alignment horizontal="right" vertical="center"/>
    </xf>
    <xf numFmtId="0" fontId="14" fillId="7" borderId="5" xfId="0" applyFont="1" applyFill="1" applyBorder="1" applyAlignment="1">
      <alignment horizontal="left" vertical="center"/>
    </xf>
    <xf numFmtId="0" fontId="18" fillId="8" borderId="0" xfId="0" applyFont="1" applyFill="1" applyBorder="1"/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Font="1" applyBorder="1" applyAlignment="1"/>
    <xf numFmtId="0" fontId="0" fillId="6" borderId="0" xfId="0" applyFont="1" applyFill="1" applyBorder="1" applyAlignment="1" applyProtection="1">
      <alignment horizontal="center" vertical="center"/>
      <protection locked="0"/>
    </xf>
    <xf numFmtId="0" fontId="18" fillId="8" borderId="0" xfId="0" applyFont="1" applyFill="1" applyBorder="1" applyAlignment="1">
      <alignment vertical="center"/>
    </xf>
    <xf numFmtId="0" fontId="18" fillId="8" borderId="0" xfId="0" applyFont="1" applyFill="1" applyBorder="1" applyAlignment="1">
      <alignment horizontal="center" vertical="top" wrapText="1"/>
    </xf>
    <xf numFmtId="0" fontId="18" fillId="8" borderId="0" xfId="0" applyFont="1" applyFill="1" applyBorder="1" applyAlignment="1">
      <alignment horizontal="center" vertical="top"/>
    </xf>
    <xf numFmtId="165" fontId="14" fillId="4" borderId="0" xfId="1" applyFont="1" applyFill="1" applyBorder="1" applyAlignment="1" applyProtection="1">
      <alignment vertical="center"/>
    </xf>
    <xf numFmtId="0" fontId="18" fillId="8" borderId="0" xfId="0" applyFont="1" applyFill="1" applyBorder="1" applyAlignment="1">
      <alignment horizontal="center" vertical="center" wrapText="1"/>
    </xf>
    <xf numFmtId="165" fontId="18" fillId="8" borderId="0" xfId="1" applyFont="1" applyFill="1" applyBorder="1" applyAlignment="1" applyProtection="1">
      <alignment horizontal="center" vertical="center" wrapText="1"/>
    </xf>
    <xf numFmtId="165" fontId="19" fillId="8" borderId="0" xfId="1" applyFont="1" applyFill="1" applyBorder="1" applyProtection="1"/>
    <xf numFmtId="0" fontId="18" fillId="8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8" borderId="0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center" vertical="center"/>
    </xf>
    <xf numFmtId="0" fontId="19" fillId="8" borderId="0" xfId="0" applyFont="1" applyFill="1" applyBorder="1"/>
    <xf numFmtId="0" fontId="0" fillId="0" borderId="8" xfId="0" applyFont="1" applyBorder="1" applyAlignment="1">
      <alignment vertical="center"/>
    </xf>
    <xf numFmtId="0" fontId="0" fillId="6" borderId="8" xfId="0" applyFont="1" applyFill="1" applyBorder="1" applyAlignment="1" applyProtection="1">
      <alignment horizontal="center" vertical="center"/>
      <protection locked="0"/>
    </xf>
    <xf numFmtId="0" fontId="16" fillId="0" borderId="8" xfId="0" applyFont="1" applyBorder="1" applyAlignment="1">
      <alignment horizontal="center" vertical="center"/>
    </xf>
    <xf numFmtId="165" fontId="16" fillId="0" borderId="8" xfId="1" applyFont="1" applyBorder="1" applyAlignment="1" applyProtection="1">
      <alignment horizontal="center" vertical="center"/>
    </xf>
    <xf numFmtId="165" fontId="0" fillId="0" borderId="8" xfId="1" applyFont="1" applyFill="1" applyBorder="1" applyProtection="1"/>
    <xf numFmtId="0" fontId="0" fillId="0" borderId="9" xfId="0" applyFont="1" applyBorder="1" applyAlignment="1">
      <alignment vertical="center"/>
    </xf>
    <xf numFmtId="0" fontId="0" fillId="6" borderId="9" xfId="0" applyFont="1" applyFill="1" applyBorder="1" applyAlignment="1" applyProtection="1">
      <alignment horizontal="center" vertical="center"/>
      <protection locked="0"/>
    </xf>
    <xf numFmtId="0" fontId="16" fillId="0" borderId="9" xfId="0" applyFont="1" applyBorder="1" applyAlignment="1">
      <alignment horizontal="center" vertical="center"/>
    </xf>
    <xf numFmtId="165" fontId="16" fillId="0" borderId="9" xfId="1" applyFont="1" applyBorder="1" applyAlignment="1" applyProtection="1">
      <alignment horizontal="center" vertical="center"/>
    </xf>
    <xf numFmtId="165" fontId="0" fillId="0" borderId="9" xfId="1" applyFont="1" applyFill="1" applyBorder="1" applyProtection="1"/>
    <xf numFmtId="0" fontId="0" fillId="0" borderId="9" xfId="0" applyFont="1" applyFill="1" applyBorder="1" applyAlignment="1">
      <alignment vertical="center"/>
    </xf>
    <xf numFmtId="0" fontId="0" fillId="0" borderId="9" xfId="0" applyFont="1" applyBorder="1"/>
    <xf numFmtId="0" fontId="0" fillId="0" borderId="9" xfId="0" applyFont="1" applyBorder="1" applyAlignment="1">
      <alignment horizontal="center" vertical="center"/>
    </xf>
    <xf numFmtId="0" fontId="0" fillId="4" borderId="9" xfId="0" applyFont="1" applyFill="1" applyBorder="1" applyAlignment="1">
      <alignment vertical="center"/>
    </xf>
    <xf numFmtId="0" fontId="0" fillId="4" borderId="9" xfId="0" applyFont="1" applyFill="1" applyBorder="1" applyAlignment="1">
      <alignment horizontal="center"/>
    </xf>
    <xf numFmtId="0" fontId="0" fillId="4" borderId="9" xfId="0" applyFont="1" applyFill="1" applyBorder="1"/>
    <xf numFmtId="165" fontId="0" fillId="4" borderId="9" xfId="1" applyFont="1" applyFill="1" applyBorder="1" applyAlignment="1" applyProtection="1">
      <alignment horizontal="center" vertical="center"/>
    </xf>
    <xf numFmtId="165" fontId="0" fillId="4" borderId="9" xfId="1" applyFont="1" applyFill="1" applyBorder="1" applyProtection="1"/>
    <xf numFmtId="165" fontId="14" fillId="4" borderId="9" xfId="1" applyFont="1" applyFill="1" applyBorder="1" applyProtection="1"/>
    <xf numFmtId="165" fontId="0" fillId="0" borderId="9" xfId="1" applyFont="1" applyBorder="1" applyAlignment="1" applyProtection="1">
      <alignment horizontal="center"/>
    </xf>
    <xf numFmtId="165" fontId="0" fillId="4" borderId="9" xfId="1" applyFont="1" applyFill="1" applyBorder="1" applyAlignment="1" applyProtection="1">
      <alignment horizontal="center"/>
    </xf>
    <xf numFmtId="0" fontId="14" fillId="0" borderId="10" xfId="0" applyFont="1" applyBorder="1" applyAlignment="1">
      <alignment vertical="center"/>
    </xf>
    <xf numFmtId="0" fontId="0" fillId="0" borderId="10" xfId="0" applyFont="1" applyBorder="1"/>
    <xf numFmtId="165" fontId="1" fillId="0" borderId="10" xfId="1" applyFont="1" applyBorder="1" applyAlignment="1" applyProtection="1">
      <alignment horizontal="center" vertical="center"/>
    </xf>
    <xf numFmtId="165" fontId="0" fillId="0" borderId="10" xfId="1" applyFont="1" applyFill="1" applyBorder="1" applyProtection="1"/>
    <xf numFmtId="0" fontId="14" fillId="4" borderId="5" xfId="0" applyFont="1" applyFill="1" applyBorder="1" applyAlignment="1">
      <alignment vertical="center"/>
    </xf>
    <xf numFmtId="165" fontId="14" fillId="4" borderId="5" xfId="1" applyFont="1" applyFill="1" applyBorder="1" applyProtection="1"/>
    <xf numFmtId="167" fontId="0" fillId="0" borderId="8" xfId="3" applyNumberFormat="1" applyFont="1" applyBorder="1" applyAlignment="1">
      <alignment vertical="center"/>
    </xf>
    <xf numFmtId="0" fontId="16" fillId="0" borderId="8" xfId="0" applyFont="1" applyBorder="1" applyAlignment="1">
      <alignment horizontal="left" vertical="center"/>
    </xf>
    <xf numFmtId="167" fontId="0" fillId="0" borderId="9" xfId="3" applyNumberFormat="1" applyFont="1" applyBorder="1" applyAlignment="1">
      <alignment vertical="center"/>
    </xf>
    <xf numFmtId="0" fontId="16" fillId="0" borderId="9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67" fontId="0" fillId="0" borderId="11" xfId="3" applyNumberFormat="1" applyFont="1" applyBorder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14" fillId="7" borderId="5" xfId="0" applyFont="1" applyFill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/>
    <xf numFmtId="3" fontId="14" fillId="4" borderId="8" xfId="0" applyNumberFormat="1" applyFont="1" applyFill="1" applyBorder="1"/>
    <xf numFmtId="167" fontId="16" fillId="0" borderId="9" xfId="0" applyNumberFormat="1" applyFont="1" applyBorder="1" applyAlignment="1">
      <alignment horizontal="center" vertical="center"/>
    </xf>
    <xf numFmtId="165" fontId="0" fillId="0" borderId="9" xfId="1" applyFont="1" applyBorder="1"/>
    <xf numFmtId="3" fontId="0" fillId="0" borderId="9" xfId="0" applyNumberFormat="1" applyFont="1" applyBorder="1"/>
    <xf numFmtId="9" fontId="16" fillId="0" borderId="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 vertical="center"/>
    </xf>
    <xf numFmtId="165" fontId="0" fillId="0" borderId="11" xfId="1" applyFont="1" applyBorder="1"/>
    <xf numFmtId="3" fontId="0" fillId="0" borderId="11" xfId="0" applyNumberFormat="1" applyFont="1" applyBorder="1"/>
    <xf numFmtId="0" fontId="14" fillId="7" borderId="12" xfId="0" applyFont="1" applyFill="1" applyBorder="1" applyAlignment="1">
      <alignment vertical="center"/>
    </xf>
    <xf numFmtId="0" fontId="0" fillId="7" borderId="12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vertical="center"/>
    </xf>
    <xf numFmtId="9" fontId="16" fillId="7" borderId="12" xfId="0" applyNumberFormat="1" applyFont="1" applyFill="1" applyBorder="1" applyAlignment="1">
      <alignment horizontal="center" vertical="center"/>
    </xf>
    <xf numFmtId="0" fontId="0" fillId="7" borderId="12" xfId="0" applyFont="1" applyFill="1" applyBorder="1"/>
    <xf numFmtId="3" fontId="14" fillId="7" borderId="12" xfId="0" applyNumberFormat="1" applyFont="1" applyFill="1" applyBorder="1"/>
    <xf numFmtId="0" fontId="14" fillId="7" borderId="10" xfId="0" applyFont="1" applyFill="1" applyBorder="1" applyAlignment="1">
      <alignment vertical="center"/>
    </xf>
    <xf numFmtId="0" fontId="0" fillId="7" borderId="10" xfId="0" applyFont="1" applyFill="1" applyBorder="1"/>
    <xf numFmtId="166" fontId="0" fillId="7" borderId="10" xfId="0" applyNumberFormat="1" applyFont="1" applyFill="1" applyBorder="1" applyAlignment="1">
      <alignment horizontal="center"/>
    </xf>
    <xf numFmtId="2" fontId="14" fillId="7" borderId="10" xfId="2" applyNumberFormat="1" applyFont="1" applyFill="1" applyBorder="1"/>
    <xf numFmtId="0" fontId="16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6" borderId="11" xfId="0" applyFont="1" applyFill="1" applyBorder="1" applyAlignment="1" applyProtection="1">
      <alignment horizontal="center" vertical="center"/>
      <protection locked="0"/>
    </xf>
    <xf numFmtId="0" fontId="16" fillId="0" borderId="11" xfId="0" applyFont="1" applyBorder="1" applyAlignment="1">
      <alignment horizontal="center" vertical="center"/>
    </xf>
    <xf numFmtId="165" fontId="16" fillId="0" borderId="11" xfId="1" applyFont="1" applyBorder="1" applyAlignment="1" applyProtection="1">
      <alignment horizontal="center" vertical="center"/>
    </xf>
    <xf numFmtId="165" fontId="0" fillId="0" borderId="11" xfId="1" applyFont="1" applyFill="1" applyBorder="1" applyProtection="1"/>
    <xf numFmtId="0" fontId="16" fillId="0" borderId="8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9" fontId="16" fillId="0" borderId="11" xfId="0" applyNumberFormat="1" applyFont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18" fillId="8" borderId="0" xfId="0" applyFont="1" applyFill="1" applyBorder="1" applyAlignment="1">
      <alignment horizontal="left"/>
    </xf>
    <xf numFmtId="0" fontId="18" fillId="8" borderId="0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7" fillId="2" borderId="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9" fontId="11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0" borderId="0" xfId="0" applyFont="1" applyAlignment="1"/>
    <xf numFmtId="0" fontId="13" fillId="0" borderId="0" xfId="0" applyFont="1" applyAlignment="1"/>
    <xf numFmtId="0" fontId="13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</cellXfs>
  <cellStyles count="26">
    <cellStyle name="Comma" xfId="1" builtinId="3"/>
    <cellStyle name="Currency" xfId="2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BCE292"/>
      <color rgb="FFCCECFF"/>
      <color rgb="FFFFAB15"/>
      <color rgb="FFFFF0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I52"/>
  <sheetViews>
    <sheetView tabSelected="1" zoomScale="150" zoomScaleNormal="150" zoomScalePageLayoutView="150" workbookViewId="0">
      <selection activeCell="B4" sqref="B4"/>
    </sheetView>
  </sheetViews>
  <sheetFormatPr defaultColWidth="8.85546875" defaultRowHeight="12.75" x14ac:dyDescent="0.2"/>
  <cols>
    <col min="1" max="1" width="37.28515625" customWidth="1"/>
    <col min="2" max="2" width="12" customWidth="1"/>
    <col min="3" max="3" width="9.42578125" customWidth="1"/>
    <col min="4" max="4" width="11.42578125" bestFit="1" customWidth="1"/>
    <col min="5" max="5" width="7.42578125" customWidth="1"/>
    <col min="6" max="7" width="12.42578125" bestFit="1" customWidth="1"/>
    <col min="8" max="9" width="16.140625" bestFit="1" customWidth="1"/>
    <col min="10" max="11" width="13.42578125" customWidth="1"/>
  </cols>
  <sheetData>
    <row r="1" spans="1:9" ht="20.25" x14ac:dyDescent="0.2">
      <c r="A1" s="144" t="s">
        <v>74</v>
      </c>
      <c r="B1" s="145"/>
      <c r="C1" s="145"/>
      <c r="D1" s="145"/>
      <c r="E1" s="145"/>
      <c r="F1" s="145"/>
      <c r="G1" s="145"/>
      <c r="H1" s="145"/>
      <c r="I1" s="39"/>
    </row>
    <row r="2" spans="1:9" ht="18" x14ac:dyDescent="0.25">
      <c r="A2" s="62" t="s">
        <v>37</v>
      </c>
      <c r="B2" s="63"/>
      <c r="C2" s="49"/>
      <c r="D2" s="48"/>
      <c r="E2" s="40"/>
      <c r="F2" s="49"/>
      <c r="G2" s="49"/>
      <c r="H2" s="48"/>
    </row>
    <row r="3" spans="1:9" ht="30.75" customHeight="1" x14ac:dyDescent="0.2">
      <c r="A3" s="64" t="s">
        <v>38</v>
      </c>
      <c r="B3" s="65" t="s">
        <v>21</v>
      </c>
      <c r="C3" s="66"/>
      <c r="D3" s="65" t="s">
        <v>35</v>
      </c>
      <c r="E3" s="65"/>
      <c r="F3" s="65" t="s">
        <v>36</v>
      </c>
      <c r="G3" s="65" t="s">
        <v>25</v>
      </c>
      <c r="H3" s="65" t="s">
        <v>33</v>
      </c>
    </row>
    <row r="4" spans="1:9" ht="14.25" customHeight="1" x14ac:dyDescent="0.2">
      <c r="A4" s="135" t="s">
        <v>40</v>
      </c>
      <c r="B4" s="79"/>
      <c r="C4" s="135"/>
      <c r="D4" s="134">
        <v>6</v>
      </c>
      <c r="E4" s="135"/>
      <c r="F4" s="81">
        <f>B4*D4</f>
        <v>0</v>
      </c>
      <c r="G4" s="82">
        <v>4443</v>
      </c>
      <c r="H4" s="82">
        <f>B4*G4</f>
        <v>0</v>
      </c>
    </row>
    <row r="5" spans="1:9" ht="14.25" customHeight="1" x14ac:dyDescent="0.2">
      <c r="A5" s="83" t="s">
        <v>2</v>
      </c>
      <c r="B5" s="84"/>
      <c r="C5" s="83"/>
      <c r="D5" s="85">
        <v>12</v>
      </c>
      <c r="E5" s="83"/>
      <c r="F5" s="86">
        <f>B5*D5</f>
        <v>0</v>
      </c>
      <c r="G5" s="87">
        <v>24216</v>
      </c>
      <c r="H5" s="87">
        <f>B5*G5</f>
        <v>0</v>
      </c>
    </row>
    <row r="6" spans="1:9" ht="14.25" customHeight="1" x14ac:dyDescent="0.2">
      <c r="A6" s="109" t="s">
        <v>3</v>
      </c>
      <c r="B6" s="136"/>
      <c r="C6" s="109"/>
      <c r="D6" s="137">
        <v>24</v>
      </c>
      <c r="E6" s="109"/>
      <c r="F6" s="138">
        <f>B6*D6</f>
        <v>0</v>
      </c>
      <c r="G6" s="139">
        <v>43403</v>
      </c>
      <c r="H6" s="139">
        <f>B6*G6</f>
        <v>0</v>
      </c>
    </row>
    <row r="7" spans="1:9" ht="23.25" customHeight="1" x14ac:dyDescent="0.2">
      <c r="A7" s="42" t="s">
        <v>41</v>
      </c>
      <c r="B7" s="43">
        <f>SUM(B4:B6)</f>
        <v>0</v>
      </c>
      <c r="C7" s="42"/>
      <c r="D7" s="44"/>
      <c r="E7" s="42"/>
      <c r="F7" s="45">
        <f>SUM(F4:F6)</f>
        <v>0</v>
      </c>
      <c r="G7" s="46"/>
      <c r="H7" s="67">
        <f>SUM(H4:H6)</f>
        <v>0</v>
      </c>
    </row>
    <row r="8" spans="1:9" ht="27" customHeight="1" x14ac:dyDescent="0.2">
      <c r="A8" s="64" t="s">
        <v>39</v>
      </c>
      <c r="B8" s="68" t="s">
        <v>22</v>
      </c>
      <c r="C8" s="66"/>
      <c r="D8" s="65" t="s">
        <v>31</v>
      </c>
      <c r="E8" s="65"/>
      <c r="F8" s="69" t="s">
        <v>26</v>
      </c>
      <c r="G8" s="70"/>
      <c r="H8" s="70"/>
      <c r="I8" s="41"/>
    </row>
    <row r="9" spans="1:9" ht="15.75" customHeight="1" x14ac:dyDescent="0.2">
      <c r="A9" s="78" t="s">
        <v>10</v>
      </c>
      <c r="B9" s="79"/>
      <c r="C9" s="78"/>
      <c r="D9" s="80">
        <v>6</v>
      </c>
      <c r="E9" s="78"/>
      <c r="F9" s="81">
        <f t="shared" ref="F9:F17" si="0">B9*D9</f>
        <v>0</v>
      </c>
      <c r="G9" s="82">
        <v>13869</v>
      </c>
      <c r="H9" s="82">
        <f t="shared" ref="H9:H17" si="1">B9*G9</f>
        <v>0</v>
      </c>
    </row>
    <row r="10" spans="1:9" ht="15.75" customHeight="1" x14ac:dyDescent="0.2">
      <c r="A10" s="83" t="s">
        <v>4</v>
      </c>
      <c r="B10" s="84"/>
      <c r="C10" s="83"/>
      <c r="D10" s="85">
        <v>12</v>
      </c>
      <c r="E10" s="83"/>
      <c r="F10" s="86">
        <f t="shared" si="0"/>
        <v>0</v>
      </c>
      <c r="G10" s="87">
        <v>21546</v>
      </c>
      <c r="H10" s="87">
        <f t="shared" si="1"/>
        <v>0</v>
      </c>
    </row>
    <row r="11" spans="1:9" ht="15.75" customHeight="1" x14ac:dyDescent="0.2">
      <c r="A11" s="83" t="s">
        <v>5</v>
      </c>
      <c r="B11" s="84"/>
      <c r="C11" s="83"/>
      <c r="D11" s="85">
        <v>18</v>
      </c>
      <c r="E11" s="83"/>
      <c r="F11" s="86">
        <f t="shared" si="0"/>
        <v>0</v>
      </c>
      <c r="G11" s="87">
        <v>28277</v>
      </c>
      <c r="H11" s="87">
        <f t="shared" si="1"/>
        <v>0</v>
      </c>
    </row>
    <row r="12" spans="1:9" ht="15.75" customHeight="1" x14ac:dyDescent="0.2">
      <c r="A12" s="83" t="s">
        <v>6</v>
      </c>
      <c r="B12" s="84"/>
      <c r="C12" s="83"/>
      <c r="D12" s="85">
        <v>24</v>
      </c>
      <c r="E12" s="83"/>
      <c r="F12" s="86">
        <f t="shared" si="0"/>
        <v>0</v>
      </c>
      <c r="G12" s="87">
        <v>35768</v>
      </c>
      <c r="H12" s="87">
        <f t="shared" si="1"/>
        <v>0</v>
      </c>
    </row>
    <row r="13" spans="1:9" ht="15.75" customHeight="1" x14ac:dyDescent="0.2">
      <c r="A13" s="83" t="s">
        <v>67</v>
      </c>
      <c r="B13" s="84"/>
      <c r="C13" s="83"/>
      <c r="D13" s="85">
        <v>48</v>
      </c>
      <c r="E13" s="83"/>
      <c r="F13" s="86">
        <f t="shared" si="0"/>
        <v>0</v>
      </c>
      <c r="G13" s="87">
        <v>106646</v>
      </c>
      <c r="H13" s="87">
        <f t="shared" si="1"/>
        <v>0</v>
      </c>
    </row>
    <row r="14" spans="1:9" ht="15.75" customHeight="1" x14ac:dyDescent="0.2">
      <c r="A14" s="83" t="s">
        <v>23</v>
      </c>
      <c r="B14" s="84"/>
      <c r="C14" s="83"/>
      <c r="D14" s="85">
        <v>60</v>
      </c>
      <c r="E14" s="83"/>
      <c r="F14" s="86">
        <f t="shared" si="0"/>
        <v>0</v>
      </c>
      <c r="G14" s="87">
        <v>123061</v>
      </c>
      <c r="H14" s="87">
        <f t="shared" si="1"/>
        <v>0</v>
      </c>
    </row>
    <row r="15" spans="1:9" ht="15.75" customHeight="1" x14ac:dyDescent="0.2">
      <c r="A15" s="83" t="s">
        <v>24</v>
      </c>
      <c r="B15" s="84"/>
      <c r="C15" s="83"/>
      <c r="D15" s="85">
        <v>96</v>
      </c>
      <c r="E15" s="83"/>
      <c r="F15" s="86">
        <f t="shared" si="0"/>
        <v>0</v>
      </c>
      <c r="G15" s="87">
        <v>207412</v>
      </c>
      <c r="H15" s="87">
        <f t="shared" si="1"/>
        <v>0</v>
      </c>
    </row>
    <row r="16" spans="1:9" ht="15.75" customHeight="1" x14ac:dyDescent="0.2">
      <c r="A16" s="83" t="s">
        <v>11</v>
      </c>
      <c r="B16" s="84"/>
      <c r="C16" s="83"/>
      <c r="D16" s="85">
        <v>24</v>
      </c>
      <c r="E16" s="83"/>
      <c r="F16" s="86">
        <f t="shared" si="0"/>
        <v>0</v>
      </c>
      <c r="G16" s="87">
        <v>49580</v>
      </c>
      <c r="H16" s="87">
        <f t="shared" si="1"/>
        <v>0</v>
      </c>
    </row>
    <row r="17" spans="1:8" ht="15.75" customHeight="1" x14ac:dyDescent="0.2">
      <c r="A17" s="83" t="s">
        <v>7</v>
      </c>
      <c r="B17" s="84"/>
      <c r="C17" s="83"/>
      <c r="D17" s="85">
        <v>60</v>
      </c>
      <c r="E17" s="83"/>
      <c r="F17" s="86">
        <f t="shared" si="0"/>
        <v>0</v>
      </c>
      <c r="G17" s="87">
        <v>92858</v>
      </c>
      <c r="H17" s="87">
        <f t="shared" si="1"/>
        <v>0</v>
      </c>
    </row>
    <row r="18" spans="1:8" ht="24.95" customHeight="1" x14ac:dyDescent="0.2">
      <c r="A18" s="51" t="s">
        <v>42</v>
      </c>
      <c r="B18" s="50"/>
      <c r="C18" s="51"/>
      <c r="D18" s="50"/>
      <c r="E18" s="51"/>
      <c r="F18" s="45">
        <f>SUM(F9:F17)</f>
        <v>0</v>
      </c>
      <c r="G18" s="46"/>
      <c r="H18" s="67">
        <f>SUM(H9:H17)</f>
        <v>0</v>
      </c>
    </row>
    <row r="19" spans="1:8" ht="27" customHeight="1" x14ac:dyDescent="0.2">
      <c r="A19" s="64" t="s">
        <v>43</v>
      </c>
      <c r="B19" s="68" t="s">
        <v>22</v>
      </c>
      <c r="C19" s="71"/>
      <c r="D19" s="65" t="s">
        <v>32</v>
      </c>
      <c r="E19" s="68"/>
      <c r="F19" s="69" t="s">
        <v>26</v>
      </c>
      <c r="G19" s="70"/>
      <c r="H19" s="70"/>
    </row>
    <row r="20" spans="1:8" ht="15" customHeight="1" x14ac:dyDescent="0.2">
      <c r="A20" s="78" t="s">
        <v>68</v>
      </c>
      <c r="B20" s="79"/>
      <c r="C20" s="78"/>
      <c r="D20" s="80">
        <v>4</v>
      </c>
      <c r="E20" s="78"/>
      <c r="F20" s="81">
        <f t="shared" ref="F20:F29" si="2">B20*D20</f>
        <v>0</v>
      </c>
      <c r="G20" s="82">
        <v>1675</v>
      </c>
      <c r="H20" s="82">
        <f t="shared" ref="H20:H29" si="3">B20*G20</f>
        <v>0</v>
      </c>
    </row>
    <row r="21" spans="1:8" ht="15" customHeight="1" x14ac:dyDescent="0.2">
      <c r="A21" s="83" t="s">
        <v>18</v>
      </c>
      <c r="B21" s="84"/>
      <c r="C21" s="83"/>
      <c r="D21" s="85">
        <v>8</v>
      </c>
      <c r="E21" s="83"/>
      <c r="F21" s="86">
        <f t="shared" si="2"/>
        <v>0</v>
      </c>
      <c r="G21" s="87">
        <v>2375</v>
      </c>
      <c r="H21" s="87">
        <f t="shared" si="3"/>
        <v>0</v>
      </c>
    </row>
    <row r="22" spans="1:8" ht="15" customHeight="1" x14ac:dyDescent="0.2">
      <c r="A22" s="83" t="s">
        <v>13</v>
      </c>
      <c r="B22" s="84"/>
      <c r="C22" s="83"/>
      <c r="D22" s="85">
        <v>4</v>
      </c>
      <c r="E22" s="83"/>
      <c r="F22" s="86">
        <f t="shared" si="2"/>
        <v>0</v>
      </c>
      <c r="G22" s="87">
        <v>6009</v>
      </c>
      <c r="H22" s="87">
        <f t="shared" si="3"/>
        <v>0</v>
      </c>
    </row>
    <row r="23" spans="1:8" ht="15" customHeight="1" x14ac:dyDescent="0.2">
      <c r="A23" s="83" t="s">
        <v>14</v>
      </c>
      <c r="B23" s="84"/>
      <c r="C23" s="83"/>
      <c r="D23" s="85">
        <v>10</v>
      </c>
      <c r="E23" s="83"/>
      <c r="F23" s="86">
        <f t="shared" si="2"/>
        <v>0</v>
      </c>
      <c r="G23" s="87">
        <v>6644</v>
      </c>
      <c r="H23" s="87">
        <f t="shared" si="3"/>
        <v>0</v>
      </c>
    </row>
    <row r="24" spans="1:8" ht="15" customHeight="1" x14ac:dyDescent="0.2">
      <c r="A24" s="83" t="s">
        <v>15</v>
      </c>
      <c r="B24" s="84"/>
      <c r="C24" s="83"/>
      <c r="D24" s="85">
        <v>12</v>
      </c>
      <c r="E24" s="83"/>
      <c r="F24" s="86">
        <f t="shared" si="2"/>
        <v>0</v>
      </c>
      <c r="G24" s="87">
        <v>17764</v>
      </c>
      <c r="H24" s="87">
        <f t="shared" si="3"/>
        <v>0</v>
      </c>
    </row>
    <row r="25" spans="1:8" ht="15" customHeight="1" x14ac:dyDescent="0.2">
      <c r="A25" s="83" t="s">
        <v>8</v>
      </c>
      <c r="B25" s="84"/>
      <c r="C25" s="83"/>
      <c r="D25" s="85">
        <v>12</v>
      </c>
      <c r="E25" s="83"/>
      <c r="F25" s="86">
        <f t="shared" si="2"/>
        <v>0</v>
      </c>
      <c r="G25" s="87">
        <v>16328</v>
      </c>
      <c r="H25" s="87">
        <f t="shared" si="3"/>
        <v>0</v>
      </c>
    </row>
    <row r="26" spans="1:8" ht="15" customHeight="1" x14ac:dyDescent="0.2">
      <c r="A26" s="83" t="s">
        <v>9</v>
      </c>
      <c r="B26" s="84"/>
      <c r="C26" s="83"/>
      <c r="D26" s="85">
        <v>24</v>
      </c>
      <c r="E26" s="83"/>
      <c r="F26" s="86">
        <f t="shared" si="2"/>
        <v>0</v>
      </c>
      <c r="G26" s="87">
        <v>28805</v>
      </c>
      <c r="H26" s="87">
        <f t="shared" si="3"/>
        <v>0</v>
      </c>
    </row>
    <row r="27" spans="1:8" ht="15" customHeight="1" x14ac:dyDescent="0.2">
      <c r="A27" s="83" t="s">
        <v>17</v>
      </c>
      <c r="B27" s="84"/>
      <c r="C27" s="83"/>
      <c r="D27" s="85">
        <v>10</v>
      </c>
      <c r="E27" s="83"/>
      <c r="F27" s="86">
        <f t="shared" si="2"/>
        <v>0</v>
      </c>
      <c r="G27" s="87">
        <v>9739</v>
      </c>
      <c r="H27" s="87">
        <f t="shared" si="3"/>
        <v>0</v>
      </c>
    </row>
    <row r="28" spans="1:8" ht="15" customHeight="1" x14ac:dyDescent="0.2">
      <c r="A28" s="83" t="s">
        <v>12</v>
      </c>
      <c r="B28" s="84"/>
      <c r="C28" s="83"/>
      <c r="D28" s="85">
        <v>6</v>
      </c>
      <c r="E28" s="83"/>
      <c r="F28" s="86">
        <f t="shared" si="2"/>
        <v>0</v>
      </c>
      <c r="G28" s="87">
        <v>14487</v>
      </c>
      <c r="H28" s="87">
        <f t="shared" si="3"/>
        <v>0</v>
      </c>
    </row>
    <row r="29" spans="1:8" ht="15" customHeight="1" x14ac:dyDescent="0.2">
      <c r="A29" s="88" t="s">
        <v>16</v>
      </c>
      <c r="B29" s="84"/>
      <c r="C29" s="89"/>
      <c r="D29" s="90">
        <v>48</v>
      </c>
      <c r="E29" s="83"/>
      <c r="F29" s="86">
        <f t="shared" si="2"/>
        <v>0</v>
      </c>
      <c r="G29" s="87">
        <v>92825</v>
      </c>
      <c r="H29" s="87">
        <f t="shared" si="3"/>
        <v>0</v>
      </c>
    </row>
    <row r="30" spans="1:8" x14ac:dyDescent="0.2">
      <c r="A30" s="91" t="s">
        <v>44</v>
      </c>
      <c r="B30" s="92"/>
      <c r="C30" s="92"/>
      <c r="D30" s="92"/>
      <c r="E30" s="93"/>
      <c r="F30" s="94">
        <f>SUM(F20:F29)</f>
        <v>0</v>
      </c>
      <c r="G30" s="95"/>
      <c r="H30" s="96">
        <f>SUM(H20:H29)</f>
        <v>0</v>
      </c>
    </row>
    <row r="31" spans="1:8" x14ac:dyDescent="0.2">
      <c r="A31" s="83" t="s">
        <v>45</v>
      </c>
      <c r="B31" s="89"/>
      <c r="C31" s="89"/>
      <c r="D31" s="89"/>
      <c r="E31" s="89"/>
      <c r="F31" s="97">
        <f>SUM(F7+F18+F30)</f>
        <v>0</v>
      </c>
      <c r="G31" s="87"/>
      <c r="H31" s="87"/>
    </row>
    <row r="32" spans="1:8" x14ac:dyDescent="0.2">
      <c r="A32" s="91" t="s">
        <v>46</v>
      </c>
      <c r="B32" s="93"/>
      <c r="C32" s="93"/>
      <c r="D32" s="93"/>
      <c r="E32" s="93"/>
      <c r="F32" s="98">
        <f>F31*0.25</f>
        <v>0</v>
      </c>
      <c r="G32" s="95">
        <v>415</v>
      </c>
      <c r="H32" s="96">
        <f>F32*G32</f>
        <v>0</v>
      </c>
    </row>
    <row r="33" spans="1:9" ht="13.5" thickBot="1" x14ac:dyDescent="0.25">
      <c r="A33" s="99" t="s">
        <v>47</v>
      </c>
      <c r="B33" s="100"/>
      <c r="C33" s="100"/>
      <c r="D33" s="100"/>
      <c r="E33" s="100"/>
      <c r="F33" s="101">
        <f>SUM(F31+F32)</f>
        <v>0</v>
      </c>
      <c r="G33" s="102"/>
      <c r="H33" s="102"/>
    </row>
    <row r="34" spans="1:9" ht="20.100000000000001" customHeight="1" thickBot="1" x14ac:dyDescent="0.25">
      <c r="A34" s="103" t="s">
        <v>48</v>
      </c>
      <c r="B34" s="54"/>
      <c r="C34" s="54"/>
      <c r="D34" s="54"/>
      <c r="E34" s="54"/>
      <c r="F34" s="47"/>
      <c r="G34" s="47"/>
      <c r="H34" s="104">
        <f>SUM(H7,H18,H30,H32)</f>
        <v>0</v>
      </c>
    </row>
    <row r="35" spans="1:9" s="37" customFormat="1" ht="9" customHeight="1" x14ac:dyDescent="0.25">
      <c r="A35" s="72"/>
      <c r="B35" s="55"/>
      <c r="C35" s="55"/>
      <c r="D35" s="55"/>
      <c r="E35" s="55"/>
      <c r="F35" s="55"/>
      <c r="G35" s="36"/>
      <c r="H35" s="36"/>
      <c r="I35" s="38"/>
    </row>
    <row r="36" spans="1:9" x14ac:dyDescent="0.2">
      <c r="A36" s="73" t="s">
        <v>49</v>
      </c>
      <c r="B36" s="73"/>
      <c r="C36" s="73"/>
      <c r="D36" s="73"/>
      <c r="E36" s="74"/>
      <c r="F36" s="74"/>
      <c r="G36" s="74"/>
      <c r="H36" s="52"/>
    </row>
    <row r="37" spans="1:9" x14ac:dyDescent="0.2">
      <c r="A37" s="59"/>
      <c r="B37" s="59"/>
      <c r="C37" s="150" t="s">
        <v>57</v>
      </c>
      <c r="D37" s="150"/>
      <c r="E37" s="150"/>
      <c r="F37" s="149" t="s">
        <v>58</v>
      </c>
      <c r="G37" s="149"/>
      <c r="H37" s="52"/>
    </row>
    <row r="38" spans="1:9" ht="15" customHeight="1" x14ac:dyDescent="0.2">
      <c r="A38" s="147" t="s">
        <v>50</v>
      </c>
      <c r="B38" s="148"/>
      <c r="C38" s="140" t="s">
        <v>19</v>
      </c>
      <c r="D38" s="140"/>
      <c r="E38" s="140"/>
      <c r="F38" s="105" t="e">
        <f>(SUM(B5:B6)/B7)</f>
        <v>#DIV/0!</v>
      </c>
      <c r="G38" s="106"/>
      <c r="H38" s="52"/>
    </row>
    <row r="39" spans="1:9" ht="15" customHeight="1" x14ac:dyDescent="0.2">
      <c r="A39" s="146" t="s">
        <v>51</v>
      </c>
      <c r="B39" s="146"/>
      <c r="C39" s="141" t="s">
        <v>20</v>
      </c>
      <c r="D39" s="141"/>
      <c r="E39" s="141"/>
      <c r="F39" s="107" t="e">
        <f>((F18+F30)/F31)</f>
        <v>#DIV/0!</v>
      </c>
      <c r="G39" s="108"/>
      <c r="H39" s="52"/>
    </row>
    <row r="40" spans="1:9" ht="15" customHeight="1" thickBot="1" x14ac:dyDescent="0.25">
      <c r="A40" s="109" t="s">
        <v>52</v>
      </c>
      <c r="B40" s="109"/>
      <c r="C40" s="142">
        <v>0.2</v>
      </c>
      <c r="D40" s="142"/>
      <c r="E40" s="142"/>
      <c r="F40" s="110" t="e">
        <f>F32/F33</f>
        <v>#DIV/0!</v>
      </c>
      <c r="G40" s="111"/>
      <c r="H40" s="52"/>
    </row>
    <row r="41" spans="1:9" ht="31.5" customHeight="1" thickBot="1" x14ac:dyDescent="0.25">
      <c r="A41" s="112" t="s">
        <v>53</v>
      </c>
      <c r="B41" s="56"/>
      <c r="C41" s="143" t="s">
        <v>69</v>
      </c>
      <c r="D41" s="143"/>
      <c r="E41" s="143"/>
      <c r="F41" s="57" t="e">
        <f>F33/B2</f>
        <v>#DIV/0!</v>
      </c>
      <c r="G41" s="58" t="s">
        <v>34</v>
      </c>
      <c r="H41" s="52"/>
    </row>
    <row r="42" spans="1:9" ht="15" customHeight="1" x14ac:dyDescent="0.2">
      <c r="A42" s="60"/>
      <c r="B42" s="52"/>
      <c r="C42" s="52"/>
      <c r="D42" s="52"/>
      <c r="E42" s="52"/>
      <c r="F42" s="52"/>
      <c r="G42" s="53"/>
      <c r="H42" s="52"/>
    </row>
    <row r="43" spans="1:9" x14ac:dyDescent="0.2">
      <c r="A43" s="64" t="s">
        <v>54</v>
      </c>
      <c r="B43" s="75"/>
      <c r="C43" s="75"/>
      <c r="D43" s="76"/>
      <c r="E43" s="77"/>
      <c r="F43" s="68" t="s">
        <v>0</v>
      </c>
      <c r="G43" s="68" t="s">
        <v>27</v>
      </c>
      <c r="H43" s="68" t="s">
        <v>28</v>
      </c>
    </row>
    <row r="44" spans="1:9" ht="18" customHeight="1" x14ac:dyDescent="0.2">
      <c r="A44" s="78" t="s">
        <v>70</v>
      </c>
      <c r="B44" s="113"/>
      <c r="C44" s="113"/>
      <c r="D44" s="78"/>
      <c r="E44" s="78"/>
      <c r="F44" s="80"/>
      <c r="G44" s="114"/>
      <c r="H44" s="115">
        <f>H34</f>
        <v>0</v>
      </c>
    </row>
    <row r="45" spans="1:9" ht="18" customHeight="1" x14ac:dyDescent="0.2">
      <c r="A45" s="83" t="s">
        <v>29</v>
      </c>
      <c r="B45" s="90"/>
      <c r="C45" s="90"/>
      <c r="D45" s="83"/>
      <c r="E45" s="83"/>
      <c r="F45" s="116">
        <v>0.03</v>
      </c>
      <c r="G45" s="117">
        <f>SUM(H44*F45)</f>
        <v>0</v>
      </c>
      <c r="H45" s="118">
        <f>SUM(H44+G45)</f>
        <v>0</v>
      </c>
    </row>
    <row r="46" spans="1:9" ht="18" customHeight="1" x14ac:dyDescent="0.2">
      <c r="A46" s="83" t="s">
        <v>30</v>
      </c>
      <c r="B46" s="90"/>
      <c r="C46" s="90"/>
      <c r="D46" s="83"/>
      <c r="E46" s="83"/>
      <c r="F46" s="116">
        <v>0.05</v>
      </c>
      <c r="G46" s="117">
        <f>SUM(H45*F46)</f>
        <v>0</v>
      </c>
      <c r="H46" s="118">
        <f>SUM(H45+G46)</f>
        <v>0</v>
      </c>
    </row>
    <row r="47" spans="1:9" ht="18" customHeight="1" x14ac:dyDescent="0.2">
      <c r="A47" s="83" t="s">
        <v>71</v>
      </c>
      <c r="B47" s="90"/>
      <c r="C47" s="90"/>
      <c r="D47" s="83"/>
      <c r="E47" s="83"/>
      <c r="F47" s="119">
        <v>0.1</v>
      </c>
      <c r="G47" s="117">
        <f>SUM(H46*F47)</f>
        <v>0</v>
      </c>
      <c r="H47" s="118">
        <f>SUM(H46+G47)</f>
        <v>0</v>
      </c>
    </row>
    <row r="48" spans="1:9" ht="18" customHeight="1" x14ac:dyDescent="0.2">
      <c r="A48" s="83" t="s">
        <v>72</v>
      </c>
      <c r="B48" s="90"/>
      <c r="C48" s="90"/>
      <c r="D48" s="83"/>
      <c r="E48" s="83"/>
      <c r="F48" s="116">
        <v>4.4999999999999998E-2</v>
      </c>
      <c r="G48" s="117">
        <f>SUM(H47*F48)</f>
        <v>0</v>
      </c>
      <c r="H48" s="118">
        <f>SUM(H47+G48)</f>
        <v>0</v>
      </c>
    </row>
    <row r="49" spans="1:8" ht="18" customHeight="1" thickBot="1" x14ac:dyDescent="0.25">
      <c r="A49" s="109" t="s">
        <v>73</v>
      </c>
      <c r="B49" s="120"/>
      <c r="C49" s="120"/>
      <c r="D49" s="109"/>
      <c r="E49" s="109"/>
      <c r="F49" s="121">
        <v>2.5000000000000001E-3</v>
      </c>
      <c r="G49" s="122">
        <f>SUM(H48*F49)</f>
        <v>0</v>
      </c>
      <c r="H49" s="123">
        <f>SUM(H48+G49)</f>
        <v>0</v>
      </c>
    </row>
    <row r="50" spans="1:8" ht="18" customHeight="1" x14ac:dyDescent="0.2">
      <c r="A50" s="124" t="s">
        <v>55</v>
      </c>
      <c r="B50" s="125"/>
      <c r="C50" s="125"/>
      <c r="D50" s="126"/>
      <c r="E50" s="126"/>
      <c r="F50" s="127"/>
      <c r="G50" s="128"/>
      <c r="H50" s="129">
        <f>H49</f>
        <v>0</v>
      </c>
    </row>
    <row r="51" spans="1:8" ht="17.25" customHeight="1" thickBot="1" x14ac:dyDescent="0.25">
      <c r="A51" s="130" t="s">
        <v>56</v>
      </c>
      <c r="B51" s="131"/>
      <c r="C51" s="131"/>
      <c r="D51" s="131"/>
      <c r="E51" s="131"/>
      <c r="F51" s="132"/>
      <c r="G51" s="132"/>
      <c r="H51" s="133" t="e">
        <f>+SUM(H50/F33)</f>
        <v>#DIV/0!</v>
      </c>
    </row>
    <row r="52" spans="1:8" x14ac:dyDescent="0.2">
      <c r="A52" s="48"/>
      <c r="B52" s="48"/>
      <c r="C52" s="48"/>
      <c r="D52" s="48"/>
      <c r="E52" s="48"/>
      <c r="F52" s="48"/>
      <c r="G52" s="48"/>
      <c r="H52" s="48"/>
    </row>
  </sheetData>
  <sheetProtection password="94A7" sheet="1" objects="1" scenarios="1" selectLockedCells="1"/>
  <mergeCells count="9">
    <mergeCell ref="C38:E38"/>
    <mergeCell ref="C39:E39"/>
    <mergeCell ref="C40:E40"/>
    <mergeCell ref="C41:E41"/>
    <mergeCell ref="A1:H1"/>
    <mergeCell ref="A39:B39"/>
    <mergeCell ref="A38:B38"/>
    <mergeCell ref="F37:G37"/>
    <mergeCell ref="C37:E37"/>
  </mergeCells>
  <phoneticPr fontId="0" type="noConversion"/>
  <pageMargins left="0.25" right="0.25" top="0.75000000000000011" bottom="0.75000000000000011" header="0.30000000000000004" footer="0.30000000000000004"/>
  <pageSetup paperSize="9" scale="77" orientation="portrait"/>
  <headerFooter alignWithMargins="0">
    <oddHeader>&amp;RAttachment 1</oddHeader>
  </headerFooter>
  <ignoredErrors>
    <ignoredError sqref="F41" evalError="1"/>
  </ignoredErrors>
  <extLst>
    <ext xmlns:mx="http://schemas.microsoft.com/office/mac/excel/2008/main" uri="{64002731-A6B0-56B0-2670-7721B7C09600}">
      <mx:PLV Mode="0" OnePage="0" WScale="8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I32"/>
  <sheetViews>
    <sheetView workbookViewId="0">
      <selection activeCell="F2" sqref="F2"/>
    </sheetView>
  </sheetViews>
  <sheetFormatPr defaultColWidth="8.85546875" defaultRowHeight="12.75" x14ac:dyDescent="0.2"/>
  <sheetData>
    <row r="1" spans="1:9" ht="27" customHeight="1" x14ac:dyDescent="0.2">
      <c r="A1" s="152" t="s">
        <v>1</v>
      </c>
      <c r="B1" s="153"/>
      <c r="C1" s="153"/>
      <c r="D1" s="153"/>
      <c r="E1" s="153"/>
      <c r="F1" s="153"/>
      <c r="G1" s="153"/>
      <c r="H1" s="153"/>
      <c r="I1" s="153"/>
    </row>
    <row r="2" spans="1:9" ht="24.95" customHeight="1" x14ac:dyDescent="0.2"/>
    <row r="3" spans="1:9" ht="15" customHeight="1" x14ac:dyDescent="0.2">
      <c r="A3" s="154" t="s">
        <v>59</v>
      </c>
      <c r="B3" s="154"/>
      <c r="C3" s="154"/>
      <c r="D3" s="154"/>
      <c r="E3" s="154"/>
      <c r="F3" s="154"/>
      <c r="G3" s="154"/>
      <c r="H3" s="154"/>
      <c r="I3" s="154"/>
    </row>
    <row r="4" spans="1:9" ht="30" customHeight="1" x14ac:dyDescent="0.2">
      <c r="A4" s="155" t="s">
        <v>60</v>
      </c>
      <c r="B4" s="155"/>
      <c r="C4" s="155"/>
      <c r="D4" s="155"/>
      <c r="E4" s="155"/>
      <c r="F4" s="155"/>
      <c r="G4" s="155"/>
      <c r="H4" s="155"/>
      <c r="I4" s="155"/>
    </row>
    <row r="5" spans="1:9" ht="30" customHeight="1" x14ac:dyDescent="0.2">
      <c r="A5" s="155" t="s">
        <v>61</v>
      </c>
      <c r="B5" s="155"/>
      <c r="C5" s="155"/>
      <c r="D5" s="155"/>
      <c r="E5" s="155"/>
      <c r="F5" s="155"/>
      <c r="G5" s="155"/>
      <c r="H5" s="155"/>
      <c r="I5" s="155"/>
    </row>
    <row r="6" spans="1:9" ht="15" customHeight="1" x14ac:dyDescent="0.2">
      <c r="A6" s="155" t="s">
        <v>62</v>
      </c>
      <c r="B6" s="155"/>
      <c r="C6" s="155"/>
      <c r="D6" s="155"/>
      <c r="E6" s="155"/>
      <c r="F6" s="155"/>
      <c r="G6" s="155"/>
      <c r="H6" s="155"/>
      <c r="I6" s="155"/>
    </row>
    <row r="7" spans="1:9" ht="30" customHeight="1" x14ac:dyDescent="0.2">
      <c r="A7" s="155" t="s">
        <v>65</v>
      </c>
      <c r="B7" s="155"/>
      <c r="C7" s="155"/>
      <c r="D7" s="155"/>
      <c r="E7" s="155"/>
      <c r="F7" s="155"/>
      <c r="G7" s="155"/>
      <c r="H7" s="155"/>
      <c r="I7" s="155"/>
    </row>
    <row r="8" spans="1:9" ht="30" customHeight="1" x14ac:dyDescent="0.2">
      <c r="A8" s="155" t="s">
        <v>66</v>
      </c>
      <c r="B8" s="155"/>
      <c r="C8" s="155"/>
      <c r="D8" s="155"/>
      <c r="E8" s="155"/>
      <c r="F8" s="155"/>
      <c r="G8" s="155"/>
      <c r="H8" s="155"/>
      <c r="I8" s="155"/>
    </row>
    <row r="9" spans="1:9" ht="12" customHeight="1" x14ac:dyDescent="0.2"/>
    <row r="10" spans="1:9" ht="15" customHeight="1" x14ac:dyDescent="0.2">
      <c r="A10" s="156" t="s">
        <v>63</v>
      </c>
      <c r="B10" s="156"/>
      <c r="C10" s="156"/>
      <c r="D10" s="156"/>
      <c r="E10" s="156"/>
      <c r="F10" s="156"/>
      <c r="G10" s="156"/>
      <c r="H10" s="156"/>
      <c r="I10" s="156"/>
    </row>
    <row r="11" spans="1:9" ht="45" customHeight="1" x14ac:dyDescent="0.2">
      <c r="A11" s="151" t="s">
        <v>64</v>
      </c>
      <c r="B11" s="151"/>
      <c r="C11" s="151"/>
      <c r="D11" s="151"/>
      <c r="E11" s="151"/>
      <c r="F11" s="151"/>
      <c r="G11" s="151"/>
      <c r="H11" s="151"/>
      <c r="I11" s="151"/>
    </row>
    <row r="12" spans="1:9" ht="12" customHeight="1" x14ac:dyDescent="0.2">
      <c r="A12" s="151"/>
      <c r="B12" s="151"/>
      <c r="C12" s="151"/>
      <c r="D12" s="151"/>
      <c r="E12" s="151"/>
      <c r="F12" s="151"/>
      <c r="G12" s="151"/>
      <c r="H12" s="151"/>
      <c r="I12" s="151"/>
    </row>
    <row r="13" spans="1:9" ht="12" customHeight="1" x14ac:dyDescent="0.2">
      <c r="A13" s="151"/>
      <c r="B13" s="151"/>
      <c r="C13" s="151"/>
      <c r="D13" s="151"/>
      <c r="E13" s="151"/>
      <c r="F13" s="151"/>
      <c r="G13" s="151"/>
      <c r="H13" s="151"/>
      <c r="I13" s="151"/>
    </row>
    <row r="14" spans="1:9" ht="15" x14ac:dyDescent="0.2">
      <c r="A14" s="151"/>
      <c r="B14" s="151"/>
      <c r="C14" s="151"/>
      <c r="D14" s="151"/>
      <c r="E14" s="151"/>
      <c r="F14" s="151"/>
      <c r="G14" s="151"/>
      <c r="H14" s="151"/>
      <c r="I14" s="151"/>
    </row>
    <row r="15" spans="1:9" ht="15" x14ac:dyDescent="0.2">
      <c r="A15" s="151"/>
      <c r="B15" s="151"/>
      <c r="C15" s="151"/>
      <c r="D15" s="151"/>
      <c r="E15" s="151"/>
      <c r="F15" s="151"/>
      <c r="G15" s="151"/>
      <c r="H15" s="151"/>
      <c r="I15" s="151"/>
    </row>
    <row r="16" spans="1:9" ht="12" customHeight="1" x14ac:dyDescent="0.2">
      <c r="A16" s="61"/>
      <c r="B16" s="61"/>
      <c r="C16" s="61"/>
      <c r="D16" s="61"/>
      <c r="E16" s="61"/>
      <c r="F16" s="61"/>
      <c r="G16" s="61"/>
      <c r="H16" s="61"/>
      <c r="I16" s="61"/>
    </row>
    <row r="17" spans="1:9" ht="12" customHeight="1" x14ac:dyDescent="0.2">
      <c r="A17" s="61"/>
      <c r="B17" s="61"/>
      <c r="C17" s="61"/>
      <c r="D17" s="61"/>
      <c r="E17" s="61"/>
      <c r="F17" s="61"/>
      <c r="G17" s="61"/>
      <c r="H17" s="61"/>
      <c r="I17" s="61"/>
    </row>
    <row r="18" spans="1:9" ht="12" customHeight="1" x14ac:dyDescent="0.2">
      <c r="A18" s="61"/>
      <c r="B18" s="61"/>
      <c r="C18" s="61"/>
      <c r="D18" s="61"/>
      <c r="E18" s="61"/>
      <c r="F18" s="61"/>
      <c r="G18" s="61"/>
      <c r="H18" s="61"/>
      <c r="I18" s="61"/>
    </row>
    <row r="19" spans="1:9" ht="12" customHeight="1" x14ac:dyDescent="0.2">
      <c r="A19" s="61"/>
      <c r="B19" s="61"/>
      <c r="C19" s="61"/>
      <c r="D19" s="61"/>
      <c r="E19" s="61"/>
      <c r="F19" s="61"/>
      <c r="G19" s="61"/>
      <c r="H19" s="61"/>
      <c r="I19" s="61"/>
    </row>
    <row r="21" spans="1:9" ht="12" customHeight="1" x14ac:dyDescent="0.2">
      <c r="A21" s="61"/>
      <c r="B21" s="61"/>
      <c r="C21" s="61"/>
      <c r="D21" s="61"/>
      <c r="E21" s="61"/>
      <c r="F21" s="61"/>
      <c r="G21" s="61"/>
      <c r="H21" s="61"/>
      <c r="I21" s="61"/>
    </row>
    <row r="22" spans="1:9" ht="12" customHeight="1" x14ac:dyDescent="0.2">
      <c r="A22" s="61"/>
      <c r="B22" s="61"/>
      <c r="C22" s="61"/>
      <c r="D22" s="61"/>
      <c r="E22" s="61"/>
      <c r="F22" s="61"/>
      <c r="G22" s="61"/>
      <c r="H22" s="61"/>
      <c r="I22" s="61"/>
    </row>
    <row r="23" spans="1:9" ht="12" customHeight="1" x14ac:dyDescent="0.2">
      <c r="A23" s="61"/>
      <c r="B23" s="61"/>
      <c r="C23" s="61"/>
      <c r="D23" s="61"/>
      <c r="E23" s="61"/>
      <c r="F23" s="61"/>
      <c r="G23" s="61"/>
      <c r="H23" s="61"/>
      <c r="I23" s="61"/>
    </row>
    <row r="25" spans="1:9" ht="12" customHeight="1" x14ac:dyDescent="0.2">
      <c r="A25" s="61"/>
      <c r="B25" s="61"/>
      <c r="C25" s="61"/>
      <c r="D25" s="61"/>
      <c r="E25" s="61"/>
      <c r="F25" s="61"/>
      <c r="G25" s="61"/>
      <c r="H25" s="61"/>
      <c r="I25" s="61"/>
    </row>
    <row r="26" spans="1:9" ht="12" customHeight="1" x14ac:dyDescent="0.2">
      <c r="A26" s="61"/>
      <c r="B26" s="61"/>
      <c r="C26" s="61"/>
      <c r="D26" s="61"/>
      <c r="E26" s="61"/>
      <c r="F26" s="61"/>
      <c r="G26" s="61"/>
      <c r="H26" s="61"/>
      <c r="I26" s="61"/>
    </row>
    <row r="27" spans="1:9" ht="12" customHeight="1" x14ac:dyDescent="0.2">
      <c r="A27" s="61"/>
      <c r="B27" s="61"/>
      <c r="C27" s="61"/>
      <c r="D27" s="61"/>
      <c r="E27" s="61"/>
      <c r="F27" s="61"/>
      <c r="G27" s="61"/>
      <c r="H27" s="61"/>
      <c r="I27" s="61"/>
    </row>
    <row r="28" spans="1:9" ht="12" customHeight="1" x14ac:dyDescent="0.2">
      <c r="A28" s="61"/>
      <c r="B28" s="61"/>
      <c r="C28" s="61"/>
      <c r="D28" s="61"/>
      <c r="E28" s="61"/>
      <c r="F28" s="61"/>
      <c r="G28" s="61"/>
      <c r="H28" s="61"/>
      <c r="I28" s="61"/>
    </row>
    <row r="29" spans="1:9" ht="12" customHeight="1" x14ac:dyDescent="0.2">
      <c r="A29" s="61"/>
      <c r="B29" s="61"/>
      <c r="C29" s="61"/>
      <c r="D29" s="61"/>
      <c r="E29" s="61"/>
      <c r="F29" s="61"/>
      <c r="G29" s="61"/>
      <c r="H29" s="61"/>
      <c r="I29" s="61"/>
    </row>
    <row r="31" spans="1:9" ht="12" customHeight="1" x14ac:dyDescent="0.2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12" customHeight="1" x14ac:dyDescent="0.2">
      <c r="A32" s="61"/>
      <c r="B32" s="61"/>
      <c r="C32" s="61"/>
      <c r="D32" s="61"/>
      <c r="E32" s="61"/>
      <c r="F32" s="61"/>
      <c r="G32" s="61"/>
      <c r="H32" s="61"/>
      <c r="I32" s="61"/>
    </row>
  </sheetData>
  <mergeCells count="13">
    <mergeCell ref="A13:I13"/>
    <mergeCell ref="A14:I14"/>
    <mergeCell ref="A15:I15"/>
    <mergeCell ref="A1:I1"/>
    <mergeCell ref="A3:I3"/>
    <mergeCell ref="A4:I4"/>
    <mergeCell ref="A5:I5"/>
    <mergeCell ref="A6:I6"/>
    <mergeCell ref="A7:I7"/>
    <mergeCell ref="A8:I8"/>
    <mergeCell ref="A10:I10"/>
    <mergeCell ref="A11:I11"/>
    <mergeCell ref="A12:I12"/>
  </mergeCells>
  <phoneticPr fontId="0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I42"/>
  <sheetViews>
    <sheetView topLeftCell="A16" workbookViewId="0">
      <selection activeCell="A23" sqref="A23"/>
    </sheetView>
  </sheetViews>
  <sheetFormatPr defaultColWidth="8.85546875" defaultRowHeight="12.75" x14ac:dyDescent="0.2"/>
  <cols>
    <col min="1" max="1" width="32.7109375" customWidth="1"/>
    <col min="2" max="2" width="11.28515625" customWidth="1"/>
    <col min="3" max="3" width="6.42578125" customWidth="1"/>
    <col min="4" max="4" width="8.140625" customWidth="1"/>
    <col min="6" max="6" width="6.7109375" customWidth="1"/>
    <col min="8" max="8" width="11.7109375" customWidth="1"/>
    <col min="9" max="9" width="11.85546875" customWidth="1"/>
  </cols>
  <sheetData>
    <row r="1" spans="1:9" ht="20.25" x14ac:dyDescent="0.2">
      <c r="A1" s="161"/>
      <c r="B1" s="162"/>
      <c r="C1" s="162"/>
      <c r="D1" s="162"/>
      <c r="E1" s="162"/>
      <c r="F1" s="162"/>
      <c r="G1" s="163"/>
    </row>
    <row r="3" spans="1:9" ht="18" x14ac:dyDescent="0.25">
      <c r="A3" s="164"/>
      <c r="B3" s="165"/>
      <c r="C3" s="165"/>
      <c r="D3" s="165"/>
      <c r="E3" s="165"/>
      <c r="F3" s="165"/>
      <c r="G3" s="165"/>
    </row>
    <row r="4" spans="1:9" ht="18" x14ac:dyDescent="0.25">
      <c r="A4" s="30"/>
      <c r="B4" s="31"/>
      <c r="C4" s="31"/>
      <c r="D4" s="31"/>
      <c r="E4" s="31"/>
      <c r="F4" s="31"/>
      <c r="G4" s="31"/>
    </row>
    <row r="5" spans="1:9" ht="18" x14ac:dyDescent="0.25">
      <c r="A5" s="30"/>
      <c r="B5" s="31"/>
      <c r="C5" s="31"/>
      <c r="D5" s="166"/>
      <c r="E5" s="166"/>
      <c r="F5" s="31"/>
      <c r="G5" s="31"/>
    </row>
    <row r="7" spans="1:9" ht="18" x14ac:dyDescent="0.2">
      <c r="A7" s="6"/>
      <c r="B7" s="1"/>
      <c r="C7" s="1"/>
      <c r="D7" s="2"/>
      <c r="E7" s="1"/>
      <c r="F7" s="1"/>
      <c r="G7" s="3"/>
      <c r="H7" s="3"/>
      <c r="I7" s="3"/>
    </row>
    <row r="8" spans="1:9" x14ac:dyDescent="0.2">
      <c r="A8" s="33"/>
      <c r="B8" s="19"/>
      <c r="C8" s="19"/>
      <c r="D8" s="33"/>
      <c r="E8" s="34"/>
      <c r="F8" s="33"/>
      <c r="G8" s="34"/>
    </row>
    <row r="9" spans="1:9" x14ac:dyDescent="0.2">
      <c r="A9" s="33"/>
      <c r="B9" s="19"/>
      <c r="C9" s="19"/>
      <c r="D9" s="33"/>
      <c r="E9" s="34"/>
      <c r="F9" s="33"/>
      <c r="G9" s="34"/>
    </row>
    <row r="10" spans="1:9" x14ac:dyDescent="0.2">
      <c r="A10" s="33"/>
      <c r="B10" s="19"/>
      <c r="C10" s="19"/>
      <c r="D10" s="33"/>
      <c r="E10" s="34"/>
      <c r="F10" s="33"/>
      <c r="G10" s="34"/>
    </row>
    <row r="11" spans="1:9" x14ac:dyDescent="0.2">
      <c r="A11" s="33"/>
      <c r="B11" s="19"/>
      <c r="C11" s="19"/>
      <c r="D11" s="33"/>
      <c r="E11" s="34"/>
      <c r="F11" s="33"/>
      <c r="G11" s="34"/>
      <c r="H11" s="29"/>
    </row>
    <row r="12" spans="1:9" x14ac:dyDescent="0.2">
      <c r="A12" s="5"/>
      <c r="B12" s="27"/>
      <c r="C12" s="27"/>
      <c r="D12" s="28"/>
      <c r="E12" s="27"/>
      <c r="F12" s="35"/>
      <c r="G12" s="27"/>
    </row>
    <row r="13" spans="1:9" ht="18" x14ac:dyDescent="0.2">
      <c r="A13" s="6"/>
      <c r="B13" s="10"/>
      <c r="C13" s="10"/>
      <c r="D13" s="2"/>
      <c r="E13" s="1"/>
      <c r="F13" s="1"/>
      <c r="G13" s="11"/>
    </row>
    <row r="14" spans="1:9" x14ac:dyDescent="0.2">
      <c r="A14" s="33"/>
      <c r="B14" s="19"/>
      <c r="C14" s="19"/>
      <c r="D14" s="33"/>
      <c r="E14" s="34"/>
      <c r="F14" s="33"/>
      <c r="G14" s="34"/>
    </row>
    <row r="15" spans="1:9" x14ac:dyDescent="0.2">
      <c r="A15" s="33"/>
      <c r="B15" s="19"/>
      <c r="C15" s="19"/>
      <c r="D15" s="33"/>
      <c r="E15" s="34"/>
      <c r="F15" s="33"/>
      <c r="G15" s="34"/>
    </row>
    <row r="16" spans="1:9" x14ac:dyDescent="0.2">
      <c r="A16" s="33"/>
      <c r="B16" s="19"/>
      <c r="C16" s="19"/>
      <c r="D16" s="33"/>
      <c r="E16" s="34"/>
      <c r="F16" s="33"/>
      <c r="G16" s="34"/>
    </row>
    <row r="17" spans="1:7" x14ac:dyDescent="0.2">
      <c r="A17" s="33"/>
      <c r="B17" s="19"/>
      <c r="C17" s="19"/>
      <c r="D17" s="33"/>
      <c r="E17" s="34"/>
      <c r="F17" s="33"/>
      <c r="G17" s="34"/>
    </row>
    <row r="18" spans="1:7" x14ac:dyDescent="0.2">
      <c r="A18" s="33"/>
      <c r="B18" s="19"/>
      <c r="C18" s="19"/>
      <c r="D18" s="33"/>
      <c r="E18" s="34"/>
      <c r="F18" s="33"/>
      <c r="G18" s="34"/>
    </row>
    <row r="19" spans="1:7" x14ac:dyDescent="0.2">
      <c r="A19" s="33"/>
      <c r="B19" s="19"/>
      <c r="C19" s="19"/>
      <c r="D19" s="33"/>
      <c r="E19" s="34"/>
      <c r="F19" s="33"/>
      <c r="G19" s="34"/>
    </row>
    <row r="20" spans="1:7" x14ac:dyDescent="0.2">
      <c r="A20" s="33"/>
      <c r="B20" s="19"/>
      <c r="C20" s="19"/>
      <c r="D20" s="33"/>
      <c r="E20" s="34"/>
      <c r="F20" s="33"/>
      <c r="G20" s="34"/>
    </row>
    <row r="21" spans="1:7" x14ac:dyDescent="0.2">
      <c r="A21" s="5"/>
      <c r="B21" s="18"/>
      <c r="C21" s="4"/>
      <c r="D21" s="4"/>
      <c r="E21" s="18"/>
      <c r="F21" s="4"/>
      <c r="G21" s="18"/>
    </row>
    <row r="22" spans="1:7" ht="18" x14ac:dyDescent="0.2">
      <c r="A22" s="6"/>
      <c r="B22" s="10"/>
      <c r="C22" s="10"/>
      <c r="D22" s="12"/>
      <c r="E22" s="1"/>
      <c r="F22" s="10"/>
      <c r="G22" s="11"/>
    </row>
    <row r="23" spans="1:7" x14ac:dyDescent="0.2">
      <c r="A23" s="25"/>
      <c r="B23" s="19"/>
      <c r="C23" s="26"/>
      <c r="D23" s="26"/>
      <c r="E23" s="19"/>
      <c r="F23" s="33"/>
      <c r="G23" s="34"/>
    </row>
    <row r="24" spans="1:7" x14ac:dyDescent="0.2">
      <c r="A24" s="33"/>
      <c r="B24" s="19"/>
      <c r="C24" s="19"/>
      <c r="D24" s="33"/>
      <c r="E24" s="34"/>
      <c r="F24" s="33"/>
      <c r="G24" s="34"/>
    </row>
    <row r="25" spans="1:7" x14ac:dyDescent="0.2">
      <c r="A25" s="33"/>
      <c r="B25" s="19"/>
      <c r="C25" s="19"/>
      <c r="D25" s="33"/>
      <c r="E25" s="34"/>
      <c r="F25" s="33"/>
      <c r="G25" s="34"/>
    </row>
    <row r="26" spans="1:7" x14ac:dyDescent="0.2">
      <c r="A26" s="33"/>
      <c r="B26" s="19"/>
      <c r="C26" s="19"/>
      <c r="D26" s="33"/>
      <c r="E26" s="34"/>
      <c r="F26" s="33"/>
      <c r="G26" s="34"/>
    </row>
    <row r="27" spans="1:7" x14ac:dyDescent="0.2">
      <c r="A27" s="33"/>
      <c r="B27" s="19"/>
      <c r="C27" s="19"/>
      <c r="D27" s="33"/>
      <c r="E27" s="34"/>
      <c r="F27" s="33"/>
      <c r="G27" s="34"/>
    </row>
    <row r="28" spans="1:7" x14ac:dyDescent="0.2">
      <c r="A28" s="33"/>
      <c r="B28" s="19"/>
      <c r="C28" s="19"/>
      <c r="D28" s="33"/>
      <c r="E28" s="34"/>
      <c r="F28" s="33"/>
      <c r="G28" s="34"/>
    </row>
    <row r="29" spans="1:7" x14ac:dyDescent="0.2">
      <c r="A29" s="33"/>
      <c r="B29" s="19"/>
      <c r="C29" s="19"/>
      <c r="D29" s="33"/>
      <c r="E29" s="34"/>
      <c r="F29" s="33"/>
      <c r="G29" s="34"/>
    </row>
    <row r="30" spans="1:7" x14ac:dyDescent="0.2">
      <c r="A30" s="33"/>
      <c r="B30" s="19"/>
      <c r="C30" s="19"/>
      <c r="D30" s="33"/>
      <c r="E30" s="34"/>
      <c r="F30" s="33"/>
      <c r="G30" s="34"/>
    </row>
    <row r="31" spans="1:7" x14ac:dyDescent="0.2">
      <c r="A31" s="33"/>
      <c r="B31" s="19"/>
      <c r="C31" s="19"/>
      <c r="D31" s="33"/>
      <c r="E31" s="34"/>
      <c r="F31" s="33"/>
      <c r="G31" s="34"/>
    </row>
    <row r="32" spans="1:7" x14ac:dyDescent="0.2">
      <c r="A32" s="5"/>
      <c r="B32" s="17"/>
      <c r="C32" s="17"/>
      <c r="D32" s="17"/>
      <c r="E32" s="17"/>
      <c r="F32" s="4"/>
      <c r="G32" s="18"/>
    </row>
    <row r="33" spans="1:7" x14ac:dyDescent="0.2">
      <c r="A33" s="5"/>
      <c r="B33" s="4"/>
      <c r="C33" s="4"/>
      <c r="D33" s="4"/>
      <c r="E33" s="4"/>
      <c r="F33" s="4"/>
      <c r="G33" s="17"/>
    </row>
    <row r="34" spans="1:7" ht="13.5" thickBot="1" x14ac:dyDescent="0.25">
      <c r="A34" s="5"/>
      <c r="B34" s="4"/>
      <c r="C34" s="4"/>
      <c r="D34" s="4"/>
      <c r="E34" s="4"/>
      <c r="F34" s="4"/>
      <c r="G34" s="21"/>
    </row>
    <row r="35" spans="1:7" ht="16.5" thickBot="1" x14ac:dyDescent="0.25">
      <c r="A35" s="8"/>
      <c r="B35" s="7"/>
      <c r="C35" s="7"/>
      <c r="D35" s="7"/>
      <c r="E35" s="7"/>
      <c r="F35" s="7"/>
      <c r="G35" s="24"/>
    </row>
    <row r="37" spans="1:7" ht="20.25" x14ac:dyDescent="0.2">
      <c r="A37" s="13"/>
      <c r="B37" s="14"/>
      <c r="C37" s="14"/>
      <c r="D37" s="14"/>
      <c r="E37" s="15"/>
      <c r="F37" s="15"/>
      <c r="G37" s="16"/>
    </row>
    <row r="38" spans="1:7" x14ac:dyDescent="0.2">
      <c r="C38" s="167"/>
      <c r="D38" s="168"/>
      <c r="E38" s="167"/>
      <c r="F38" s="168"/>
      <c r="G38" s="168"/>
    </row>
    <row r="39" spans="1:7" ht="12.6" customHeight="1" x14ac:dyDescent="0.2">
      <c r="A39" s="169"/>
      <c r="B39" s="169"/>
      <c r="C39" s="20"/>
      <c r="D39" s="34"/>
      <c r="E39" s="170"/>
      <c r="F39" s="170"/>
      <c r="G39" s="170"/>
    </row>
    <row r="40" spans="1:7" x14ac:dyDescent="0.2">
      <c r="A40" s="32"/>
      <c r="B40" s="33"/>
      <c r="C40" s="20"/>
      <c r="D40" s="34"/>
      <c r="E40" s="157"/>
      <c r="F40" s="157"/>
      <c r="G40" s="157"/>
    </row>
    <row r="41" spans="1:7" ht="13.5" thickBot="1" x14ac:dyDescent="0.25">
      <c r="A41" s="33"/>
      <c r="B41" s="33"/>
      <c r="C41" s="33"/>
      <c r="D41" s="34"/>
      <c r="E41" s="158"/>
      <c r="F41" s="158"/>
      <c r="G41" s="158"/>
    </row>
    <row r="42" spans="1:7" ht="16.5" thickBot="1" x14ac:dyDescent="0.25">
      <c r="A42" s="8"/>
      <c r="B42" s="9"/>
      <c r="C42" s="23"/>
      <c r="D42" s="22"/>
      <c r="E42" s="159"/>
      <c r="F42" s="160"/>
      <c r="G42" s="160"/>
    </row>
  </sheetData>
  <mergeCells count="10">
    <mergeCell ref="E40:G40"/>
    <mergeCell ref="E41:G41"/>
    <mergeCell ref="E42:G42"/>
    <mergeCell ref="A1:G1"/>
    <mergeCell ref="A3:G3"/>
    <mergeCell ref="D5:E5"/>
    <mergeCell ref="C38:D38"/>
    <mergeCell ref="E38:G38"/>
    <mergeCell ref="A39:B39"/>
    <mergeCell ref="E39:G3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Space Usage Table</vt:lpstr>
      <vt:lpstr>Definitions</vt:lpstr>
      <vt:lpstr>Sheet1</vt:lpstr>
      <vt:lpstr>Sheet2</vt:lpstr>
      <vt:lpstr>Sheet3</vt:lpstr>
      <vt:lpstr>'Space Usage Table'!Print_Area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Space Usage Table - Excel</dc:title>
  <dc:creator>Robin McIvor</dc:creator>
  <cp:lastModifiedBy>mcivor01</cp:lastModifiedBy>
  <cp:lastPrinted>2014-05-29T07:28:24Z</cp:lastPrinted>
  <dcterms:created xsi:type="dcterms:W3CDTF">2001-05-04T00:13:48Z</dcterms:created>
  <dcterms:modified xsi:type="dcterms:W3CDTF">2015-08-03T01:52:29Z</dcterms:modified>
</cp:coreProperties>
</file>